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1176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'Ark1'!$B$2:$P$38</definedName>
  </definedNames>
  <calcPr fullCalcOnLoad="1"/>
</workbook>
</file>

<file path=xl/sharedStrings.xml><?xml version="1.0" encoding="utf-8"?>
<sst xmlns="http://schemas.openxmlformats.org/spreadsheetml/2006/main" count="103" uniqueCount="81">
  <si>
    <t>Maksimal hjertefrekvens:</t>
  </si>
  <si>
    <t>Terskel:</t>
  </si>
  <si>
    <t>Treningstips</t>
  </si>
  <si>
    <t xml:space="preserve"> er hentet fra Sykkelmagasinet.</t>
  </si>
  <si>
    <t>Tabell Hjertefrekvens</t>
  </si>
  <si>
    <t>(Tast inn din Maksimal hjertefrekvens og Terskel)</t>
  </si>
  <si>
    <t>Intensitetsskala</t>
  </si>
  <si>
    <t>Hjertefrekvens</t>
  </si>
  <si>
    <t>1-5</t>
  </si>
  <si>
    <t>% av max</t>
  </si>
  <si>
    <t>Nedre</t>
  </si>
  <si>
    <t>Øvre</t>
  </si>
  <si>
    <t>Treningsform</t>
  </si>
  <si>
    <t>Kommentar</t>
  </si>
  <si>
    <t>Rolig langkjøring</t>
  </si>
  <si>
    <t>Meget viktig trening</t>
  </si>
  <si>
    <t>0,5 til 1</t>
  </si>
  <si>
    <t>Konsentrert langkjøring</t>
  </si>
  <si>
    <t>Litt hardere langkjøring</t>
  </si>
  <si>
    <t>Hard langkjøring</t>
  </si>
  <si>
    <t>Den gir minst og sliter mest</t>
  </si>
  <si>
    <t>Lett intervall (distansetrening)</t>
  </si>
  <si>
    <t>3 til 4</t>
  </si>
  <si>
    <t>Middels hard intervall (distansetrening)</t>
  </si>
  <si>
    <t>AEROB  - ANAROB OVERGANG</t>
  </si>
  <si>
    <t>Hard intervall (distansetrening) Lengre konkurranser</t>
  </si>
  <si>
    <t>Tempotrening, tester, konkurranser + all maksimal innsats over kort tid</t>
  </si>
  <si>
    <t>Mandag:</t>
  </si>
  <si>
    <t>Lett langkjøring 1-2t. Med tanke på restitusjon er det viktig å trene dagen etter konkuranse, hvis du er sliten, heller ta fridag Tirsdag.</t>
  </si>
  <si>
    <t>Tirsdag :</t>
  </si>
  <si>
    <t>Langkjøring 2-3t med 3 drag (lagtempo gunstig) 10-15 min. på 80% puls. Dragene lagt inn slik at blodsirkulasjonen stimuleres, få driten ut av beina.</t>
  </si>
  <si>
    <t>Onsdag :</t>
  </si>
  <si>
    <t>FRI eller lett tur.</t>
  </si>
  <si>
    <t>Torsdag:</t>
  </si>
  <si>
    <t>Langkjøring 3-6t (avhengig av nivå). Annenhver uke legges in styrketråkk 3 drag a 10 min.</t>
  </si>
  <si>
    <t>Fredag  :</t>
  </si>
  <si>
    <t>Intervall (se eksempel). Hvis dårlig vær kan effektiviteten ofte være bedre å kjøre på rulle.</t>
  </si>
  <si>
    <t>Lørdag  :</t>
  </si>
  <si>
    <t>Lett langkjøring 2t. Med lette fartsdrag.</t>
  </si>
  <si>
    <t>Søndag  :</t>
  </si>
  <si>
    <t>Konkuranse</t>
  </si>
  <si>
    <t>Eksempel på intervaller: Alltid 30 min. OPPVARMING + 30 min. NEDKJØRING</t>
  </si>
  <si>
    <t>Drag</t>
  </si>
  <si>
    <t>Intensivtet drag</t>
  </si>
  <si>
    <t>Pause</t>
  </si>
  <si>
    <t>Intensivitet pause</t>
  </si>
  <si>
    <t>TYPE 1:</t>
  </si>
  <si>
    <t>9 drag a. 6 min.</t>
  </si>
  <si>
    <t>terskel +5/-5 slag terskel</t>
  </si>
  <si>
    <t>8 ganger 5 min.</t>
  </si>
  <si>
    <t>-10/15 slag u/terskel</t>
  </si>
  <si>
    <t>TYPE 2:</t>
  </si>
  <si>
    <t>6 drag a. 3 min.</t>
  </si>
  <si>
    <t>terskel - 5 slag sitte siste 500m</t>
  </si>
  <si>
    <t>5 ganger 8 min.</t>
  </si>
  <si>
    <t>50% 35 og 50% 45 slag u.terskel</t>
  </si>
  <si>
    <t>TYPE 3:</t>
  </si>
  <si>
    <t>9 drag a. 2 min.</t>
  </si>
  <si>
    <t>50% 20 og 50% 25 slag u.terskel</t>
  </si>
  <si>
    <t>TYPE 4:</t>
  </si>
  <si>
    <t>7 drag a. 3 min.</t>
  </si>
  <si>
    <t>10 slag u. T. siste 1min. Terskel</t>
  </si>
  <si>
    <t>6 ganger 8 min.</t>
  </si>
  <si>
    <t>TYPE 5:</t>
  </si>
  <si>
    <t>1 drag 30-45 min</t>
  </si>
  <si>
    <t>6-8 drag a. 5 min</t>
  </si>
  <si>
    <t>ca. 87-95% av maks puls</t>
  </si>
  <si>
    <t>Ned til 70% av maks</t>
  </si>
  <si>
    <t>1 drag 20-30 min</t>
  </si>
  <si>
    <t>ca. 85-90% av maks puls</t>
  </si>
  <si>
    <t>4-5 drag a. 8 min</t>
  </si>
  <si>
    <t>Langtur</t>
  </si>
  <si>
    <t>Sone 1</t>
  </si>
  <si>
    <t>1 Økt:</t>
  </si>
  <si>
    <t>2 Økt:</t>
  </si>
  <si>
    <t>4 Økt:</t>
  </si>
  <si>
    <t>3 Økt:</t>
  </si>
  <si>
    <t>48 timer hvile til økt 1,2 og 3 igjen</t>
  </si>
  <si>
    <t>5-7 ganger 3 min.</t>
  </si>
  <si>
    <t>3-4 ganger 4 min.</t>
  </si>
  <si>
    <t>Eksempel på intervaller: Alltid 20-30 min. OPPVARMING +20- 30 min. NEDKJØRING,      ( 2 uker så en rolig uke før ny runde med alternativet nedenfor)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</si>
</sst>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[$€-2]\ ###,000_);[Red]\([$€-2]\ ###,000\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b/>
      <sz val="20"/>
      <color indexed="8"/>
      <name val="Times New Roman"/>
      <family val="0"/>
    </font>
    <font>
      <b/>
      <sz val="16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65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9" fontId="9" fillId="33" borderId="0" xfId="0" applyNumberFormat="1" applyFont="1" applyFill="1" applyBorder="1" applyAlignment="1" applyProtection="1">
      <alignment horizontal="center" vertical="center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1" fontId="9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7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NumberFormat="1" applyFont="1" applyFill="1" applyBorder="1" applyAlignment="1" applyProtection="1">
      <alignment horizontal="right" vertical="center"/>
      <protection/>
    </xf>
    <xf numFmtId="49" fontId="9" fillId="33" borderId="0" xfId="0" applyNumberFormat="1" applyFont="1" applyFill="1" applyBorder="1" applyAlignment="1" applyProtection="1">
      <alignment horizontal="left" vertical="center"/>
      <protection/>
    </xf>
    <xf numFmtId="49" fontId="9" fillId="33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0" xfId="0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5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0" fontId="9" fillId="33" borderId="14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left" vertical="center"/>
      <protection/>
    </xf>
    <xf numFmtId="0" fontId="9" fillId="33" borderId="13" xfId="0" applyNumberFormat="1" applyFont="1" applyFill="1" applyBorder="1" applyAlignment="1" applyProtection="1">
      <alignment horizontal="left" vertical="center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0" fontId="8" fillId="33" borderId="13" xfId="0" applyNumberFormat="1" applyFont="1" applyFill="1" applyBorder="1" applyAlignment="1" applyProtection="1">
      <alignment vertical="center"/>
      <protection/>
    </xf>
    <xf numFmtId="0" fontId="9" fillId="33" borderId="14" xfId="0" applyNumberFormat="1" applyFont="1" applyFill="1" applyBorder="1" applyAlignment="1" applyProtection="1">
      <alignment vertical="center"/>
      <protection/>
    </xf>
    <xf numFmtId="0" fontId="7" fillId="33" borderId="13" xfId="0" applyNumberFormat="1" applyFont="1" applyFill="1" applyBorder="1" applyAlignment="1" applyProtection="1">
      <alignment horizontal="left" vertical="center"/>
      <protection/>
    </xf>
    <xf numFmtId="0" fontId="9" fillId="33" borderId="13" xfId="0" applyNumberFormat="1" applyFont="1" applyFill="1" applyBorder="1" applyAlignment="1" applyProtection="1">
      <alignment vertical="center"/>
      <protection/>
    </xf>
    <xf numFmtId="0" fontId="7" fillId="33" borderId="14" xfId="0" applyNumberFormat="1" applyFont="1" applyFill="1" applyBorder="1" applyAlignment="1" applyProtection="1">
      <alignment horizontal="left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0" fontId="9" fillId="33" borderId="16" xfId="0" applyNumberFormat="1" applyFont="1" applyFill="1" applyBorder="1" applyAlignment="1" applyProtection="1">
      <alignment vertical="center"/>
      <protection/>
    </xf>
    <xf numFmtId="0" fontId="9" fillId="33" borderId="16" xfId="0" applyNumberFormat="1" applyFont="1" applyFill="1" applyBorder="1" applyAlignment="1" applyProtection="1">
      <alignment horizontal="left" vertical="center"/>
      <protection/>
    </xf>
    <xf numFmtId="0" fontId="9" fillId="33" borderId="17" xfId="0" applyNumberFormat="1" applyFont="1" applyFill="1" applyBorder="1" applyAlignment="1" applyProtection="1">
      <alignment vertical="center"/>
      <protection/>
    </xf>
    <xf numFmtId="1" fontId="9" fillId="33" borderId="0" xfId="0" applyNumberFormat="1" applyFont="1" applyFill="1" applyBorder="1" applyAlignment="1" applyProtection="1">
      <alignment horizontal="right" vertical="center"/>
      <protection/>
    </xf>
    <xf numFmtId="1" fontId="9" fillId="33" borderId="0" xfId="0" applyNumberFormat="1" applyFont="1" applyFill="1" applyBorder="1" applyAlignment="1" applyProtection="1">
      <alignment horizontal="center" vertical="center"/>
      <protection/>
    </xf>
    <xf numFmtId="1" fontId="9" fillId="33" borderId="14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1" fontId="9" fillId="33" borderId="17" xfId="0" applyNumberFormat="1" applyFont="1" applyFill="1" applyBorder="1" applyAlignment="1" applyProtection="1">
      <alignment horizontal="center" vertical="center"/>
      <protection/>
    </xf>
    <xf numFmtId="1" fontId="9" fillId="33" borderId="0" xfId="0" applyNumberFormat="1" applyFont="1" applyFill="1" applyBorder="1" applyAlignment="1" applyProtection="1">
      <alignment vertical="center"/>
      <protection/>
    </xf>
    <xf numFmtId="1" fontId="9" fillId="33" borderId="16" xfId="0" applyNumberFormat="1" applyFont="1" applyFill="1" applyBorder="1" applyAlignment="1" applyProtection="1">
      <alignment vertical="center"/>
      <protection/>
    </xf>
    <xf numFmtId="1" fontId="9" fillId="33" borderId="0" xfId="0" applyNumberFormat="1" applyFont="1" applyFill="1" applyBorder="1" applyAlignment="1" applyProtection="1">
      <alignment horizontal="left" vertical="center"/>
      <protection/>
    </xf>
    <xf numFmtId="1" fontId="9" fillId="33" borderId="16" xfId="0" applyNumberFormat="1" applyFont="1" applyFill="1" applyBorder="1" applyAlignment="1" applyProtection="1">
      <alignment horizontal="left" vertical="center"/>
      <protection/>
    </xf>
    <xf numFmtId="1" fontId="9" fillId="33" borderId="16" xfId="0" applyNumberFormat="1" applyFont="1" applyFill="1" applyBorder="1" applyAlignment="1" applyProtection="1">
      <alignment horizontal="right" vertical="center"/>
      <protection/>
    </xf>
    <xf numFmtId="1" fontId="7" fillId="33" borderId="13" xfId="0" applyNumberFormat="1" applyFont="1" applyFill="1" applyBorder="1" applyAlignment="1" applyProtection="1">
      <alignment horizontal="center" vertical="center"/>
      <protection/>
    </xf>
    <xf numFmtId="1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13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8"/>
  <sheetViews>
    <sheetView showGridLines="0" showRowColHeaders="0" tabSelected="1" zoomScalePageLayoutView="0" workbookViewId="0" topLeftCell="A1">
      <selection activeCell="F2" sqref="F2"/>
    </sheetView>
  </sheetViews>
  <sheetFormatPr defaultColWidth="11.421875" defaultRowHeight="12.75"/>
  <cols>
    <col min="1" max="1" width="3.00390625" style="16" customWidth="1"/>
    <col min="2" max="16" width="8.7109375" style="16" customWidth="1"/>
    <col min="17" max="17" width="2.8515625" style="16" customWidth="1"/>
    <col min="18" max="16384" width="11.421875" style="16" customWidth="1"/>
  </cols>
  <sheetData>
    <row r="2" spans="2:16" ht="25.5">
      <c r="B2" s="17" t="s">
        <v>0</v>
      </c>
      <c r="C2" s="18"/>
      <c r="D2" s="18"/>
      <c r="E2" s="18"/>
      <c r="F2" s="15">
        <v>190</v>
      </c>
      <c r="G2" s="19"/>
      <c r="H2" s="20" t="s">
        <v>1</v>
      </c>
      <c r="I2" s="15">
        <v>168</v>
      </c>
      <c r="J2" s="21" t="s">
        <v>2</v>
      </c>
      <c r="K2" s="22"/>
      <c r="L2" s="22"/>
      <c r="M2" s="23" t="s">
        <v>3</v>
      </c>
      <c r="N2" s="24"/>
      <c r="O2" s="24"/>
      <c r="P2" s="25"/>
    </row>
    <row r="3" spans="2:16" ht="15.75">
      <c r="B3" s="26" t="s">
        <v>4</v>
      </c>
      <c r="C3" s="2"/>
      <c r="D3" s="2"/>
      <c r="E3" s="3"/>
      <c r="F3" s="4" t="s">
        <v>5</v>
      </c>
      <c r="G3" s="4"/>
      <c r="H3" s="4"/>
      <c r="I3" s="3"/>
      <c r="J3" s="3"/>
      <c r="K3" s="3"/>
      <c r="L3" s="3"/>
      <c r="M3" s="3"/>
      <c r="N3" s="3"/>
      <c r="O3" s="3"/>
      <c r="P3" s="27"/>
    </row>
    <row r="4" spans="2:16" ht="12.75">
      <c r="B4" s="55" t="s">
        <v>6</v>
      </c>
      <c r="C4" s="56"/>
      <c r="D4" s="56"/>
      <c r="E4" s="1" t="s">
        <v>7</v>
      </c>
      <c r="F4" s="2"/>
      <c r="G4" s="2"/>
      <c r="H4" s="2"/>
      <c r="I4" s="2"/>
      <c r="J4" s="2"/>
      <c r="K4" s="2"/>
      <c r="L4" s="2"/>
      <c r="M4" s="2"/>
      <c r="N4" s="2"/>
      <c r="O4" s="2"/>
      <c r="P4" s="28"/>
    </row>
    <row r="5" spans="2:16" ht="12.75">
      <c r="B5" s="29" t="s">
        <v>8</v>
      </c>
      <c r="C5" s="57" t="s">
        <v>9</v>
      </c>
      <c r="D5" s="57"/>
      <c r="E5" s="2" t="s">
        <v>10</v>
      </c>
      <c r="F5" s="2" t="s">
        <v>11</v>
      </c>
      <c r="G5" s="1" t="s">
        <v>12</v>
      </c>
      <c r="H5" s="2"/>
      <c r="I5" s="2"/>
      <c r="J5" s="2"/>
      <c r="K5" s="2"/>
      <c r="L5" s="2"/>
      <c r="M5" s="1"/>
      <c r="N5" s="1" t="s">
        <v>13</v>
      </c>
      <c r="O5" s="2"/>
      <c r="P5" s="28"/>
    </row>
    <row r="6" spans="2:16" ht="12.75">
      <c r="B6" s="30">
        <v>0.5</v>
      </c>
      <c r="C6" s="6">
        <v>0.6</v>
      </c>
      <c r="D6" s="6">
        <v>0.65</v>
      </c>
      <c r="E6" s="7">
        <f aca="true" t="shared" si="0" ref="E6:E11">F$2*C6</f>
        <v>114</v>
      </c>
      <c r="F6" s="7">
        <f aca="true" t="shared" si="1" ref="F6:F11">F$2*D6</f>
        <v>123.5</v>
      </c>
      <c r="G6" s="4" t="s">
        <v>14</v>
      </c>
      <c r="H6" s="3"/>
      <c r="I6" s="7"/>
      <c r="J6" s="7"/>
      <c r="K6" s="7"/>
      <c r="L6" s="7"/>
      <c r="M6" s="8"/>
      <c r="N6" s="4" t="s">
        <v>15</v>
      </c>
      <c r="O6" s="3"/>
      <c r="P6" s="31"/>
    </row>
    <row r="7" spans="2:16" ht="12.75">
      <c r="B7" s="30" t="s">
        <v>16</v>
      </c>
      <c r="C7" s="6">
        <v>0.6</v>
      </c>
      <c r="D7" s="6">
        <v>0.7</v>
      </c>
      <c r="E7" s="7">
        <f t="shared" si="0"/>
        <v>114</v>
      </c>
      <c r="F7" s="7">
        <f t="shared" si="1"/>
        <v>133</v>
      </c>
      <c r="G7" s="4" t="s">
        <v>14</v>
      </c>
      <c r="H7" s="3"/>
      <c r="I7" s="7"/>
      <c r="J7" s="7"/>
      <c r="K7" s="7"/>
      <c r="L7" s="7"/>
      <c r="M7" s="8"/>
      <c r="N7" s="4" t="s">
        <v>15</v>
      </c>
      <c r="O7" s="3"/>
      <c r="P7" s="31"/>
    </row>
    <row r="8" spans="2:16" ht="12.75">
      <c r="B8" s="30">
        <v>1</v>
      </c>
      <c r="C8" s="6">
        <v>0.65</v>
      </c>
      <c r="D8" s="6">
        <v>0.7</v>
      </c>
      <c r="E8" s="7">
        <f t="shared" si="0"/>
        <v>123.5</v>
      </c>
      <c r="F8" s="7">
        <f t="shared" si="1"/>
        <v>133</v>
      </c>
      <c r="G8" s="4" t="s">
        <v>17</v>
      </c>
      <c r="H8" s="3"/>
      <c r="I8" s="3"/>
      <c r="J8" s="7"/>
      <c r="K8" s="7"/>
      <c r="L8" s="7"/>
      <c r="M8" s="8"/>
      <c r="N8" s="4" t="s">
        <v>18</v>
      </c>
      <c r="O8" s="3"/>
      <c r="P8" s="27"/>
    </row>
    <row r="9" spans="2:16" ht="12.75">
      <c r="B9" s="30">
        <v>2</v>
      </c>
      <c r="C9" s="6">
        <v>0.7</v>
      </c>
      <c r="D9" s="6">
        <v>0.8</v>
      </c>
      <c r="E9" s="7">
        <f t="shared" si="0"/>
        <v>133</v>
      </c>
      <c r="F9" s="7">
        <f t="shared" si="1"/>
        <v>152</v>
      </c>
      <c r="G9" s="4" t="s">
        <v>19</v>
      </c>
      <c r="H9" s="3"/>
      <c r="I9" s="7"/>
      <c r="J9" s="7"/>
      <c r="K9" s="7"/>
      <c r="L9" s="7"/>
      <c r="M9" s="8"/>
      <c r="N9" s="4" t="s">
        <v>20</v>
      </c>
      <c r="O9" s="3"/>
      <c r="P9" s="27"/>
    </row>
    <row r="10" spans="2:16" ht="12.75">
      <c r="B10" s="30">
        <v>3</v>
      </c>
      <c r="C10" s="6">
        <v>0.8</v>
      </c>
      <c r="D10" s="6">
        <v>0.85</v>
      </c>
      <c r="E10" s="7">
        <f t="shared" si="0"/>
        <v>152</v>
      </c>
      <c r="F10" s="7">
        <f t="shared" si="1"/>
        <v>161.5</v>
      </c>
      <c r="G10" s="4" t="s">
        <v>21</v>
      </c>
      <c r="H10" s="3"/>
      <c r="I10" s="3"/>
      <c r="J10" s="3"/>
      <c r="K10" s="7"/>
      <c r="L10" s="7"/>
      <c r="M10" s="8"/>
      <c r="N10" s="4" t="s">
        <v>15</v>
      </c>
      <c r="O10" s="3"/>
      <c r="P10" s="31"/>
    </row>
    <row r="11" spans="2:16" ht="12.75">
      <c r="B11" s="30" t="s">
        <v>22</v>
      </c>
      <c r="C11" s="6">
        <v>0.85</v>
      </c>
      <c r="D11" s="6">
        <v>0.9</v>
      </c>
      <c r="E11" s="7">
        <f t="shared" si="0"/>
        <v>161.5</v>
      </c>
      <c r="F11" s="7">
        <f t="shared" si="1"/>
        <v>171</v>
      </c>
      <c r="G11" s="4" t="s">
        <v>23</v>
      </c>
      <c r="H11" s="3"/>
      <c r="I11" s="3"/>
      <c r="J11" s="3"/>
      <c r="K11" s="3"/>
      <c r="L11" s="7"/>
      <c r="M11" s="8"/>
      <c r="N11" s="4" t="s">
        <v>15</v>
      </c>
      <c r="O11" s="3"/>
      <c r="P11" s="31"/>
    </row>
    <row r="12" spans="2:16" ht="12.75">
      <c r="B12" s="30"/>
      <c r="C12" s="6"/>
      <c r="D12" s="6"/>
      <c r="E12" s="7"/>
      <c r="F12" s="7"/>
      <c r="G12" s="4" t="s">
        <v>24</v>
      </c>
      <c r="H12" s="3"/>
      <c r="I12" s="3"/>
      <c r="J12" s="3"/>
      <c r="K12" s="7"/>
      <c r="L12" s="7"/>
      <c r="M12" s="8"/>
      <c r="N12" s="4"/>
      <c r="O12" s="7"/>
      <c r="P12" s="31"/>
    </row>
    <row r="13" spans="2:16" ht="12.75">
      <c r="B13" s="30">
        <v>4</v>
      </c>
      <c r="C13" s="6">
        <v>0.9</v>
      </c>
      <c r="D13" s="6">
        <v>0.95</v>
      </c>
      <c r="E13" s="7">
        <f>F$2*C13</f>
        <v>171</v>
      </c>
      <c r="F13" s="7">
        <f>F$2*D13</f>
        <v>180.5</v>
      </c>
      <c r="G13" s="4" t="s">
        <v>25</v>
      </c>
      <c r="H13" s="3"/>
      <c r="I13" s="3"/>
      <c r="J13" s="3"/>
      <c r="K13" s="3"/>
      <c r="L13" s="3"/>
      <c r="M13" s="8"/>
      <c r="N13" s="4" t="s">
        <v>15</v>
      </c>
      <c r="O13" s="3"/>
      <c r="P13" s="31"/>
    </row>
    <row r="14" spans="2:16" ht="12.75">
      <c r="B14" s="30">
        <v>5</v>
      </c>
      <c r="C14" s="6">
        <v>0.95</v>
      </c>
      <c r="D14" s="6">
        <v>1</v>
      </c>
      <c r="E14" s="7">
        <f>F$2*C14</f>
        <v>180.5</v>
      </c>
      <c r="F14" s="7">
        <f>F$2*D14</f>
        <v>190</v>
      </c>
      <c r="G14" s="4" t="s">
        <v>26</v>
      </c>
      <c r="H14" s="3"/>
      <c r="I14" s="3"/>
      <c r="J14" s="3"/>
      <c r="K14" s="3"/>
      <c r="L14" s="3"/>
      <c r="M14" s="3"/>
      <c r="N14" s="3"/>
      <c r="O14" s="7"/>
      <c r="P14" s="31"/>
    </row>
    <row r="15" spans="2:16" ht="12.75">
      <c r="B15" s="3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7"/>
    </row>
    <row r="16" spans="2:16" ht="15.75">
      <c r="B16" s="33" t="s">
        <v>2</v>
      </c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34"/>
    </row>
    <row r="17" spans="2:16" ht="12.75">
      <c r="B17" s="35" t="s">
        <v>27</v>
      </c>
      <c r="C17" s="10" t="s">
        <v>28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34"/>
    </row>
    <row r="18" spans="2:16" ht="12.75">
      <c r="B18" s="35" t="s">
        <v>29</v>
      </c>
      <c r="C18" s="10" t="s">
        <v>30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34"/>
    </row>
    <row r="19" spans="2:16" ht="12.75">
      <c r="B19" s="35" t="s">
        <v>31</v>
      </c>
      <c r="C19" s="10" t="s">
        <v>32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34"/>
    </row>
    <row r="20" spans="2:16" ht="12.75">
      <c r="B20" s="35" t="s">
        <v>33</v>
      </c>
      <c r="C20" s="10" t="s">
        <v>34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34"/>
    </row>
    <row r="21" spans="2:16" ht="12.75">
      <c r="B21" s="35" t="s">
        <v>35</v>
      </c>
      <c r="C21" s="10" t="s">
        <v>36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34"/>
    </row>
    <row r="22" spans="2:16" ht="12.75">
      <c r="B22" s="35" t="s">
        <v>37</v>
      </c>
      <c r="C22" s="10" t="s">
        <v>38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34"/>
    </row>
    <row r="23" spans="2:16" ht="12.75">
      <c r="B23" s="35" t="s">
        <v>39</v>
      </c>
      <c r="C23" s="10" t="s">
        <v>40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34"/>
    </row>
    <row r="24" spans="2:16" ht="12.75">
      <c r="B24" s="3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34"/>
    </row>
    <row r="25" spans="2:16" ht="15.75">
      <c r="B25" s="26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0"/>
      <c r="M25" s="10"/>
      <c r="N25" s="10"/>
      <c r="O25" s="10"/>
      <c r="P25" s="34"/>
    </row>
    <row r="26" spans="2:16" ht="12.75">
      <c r="B26" s="36"/>
      <c r="C26" s="9" t="s">
        <v>42</v>
      </c>
      <c r="D26" s="9"/>
      <c r="E26" s="1" t="s">
        <v>43</v>
      </c>
      <c r="F26" s="9"/>
      <c r="G26" s="9"/>
      <c r="H26" s="11" t="s">
        <v>11</v>
      </c>
      <c r="I26" s="1" t="s">
        <v>10</v>
      </c>
      <c r="J26" s="1" t="s">
        <v>44</v>
      </c>
      <c r="K26" s="9"/>
      <c r="L26" s="1" t="s">
        <v>45</v>
      </c>
      <c r="M26" s="9"/>
      <c r="N26" s="9"/>
      <c r="O26" s="11" t="s">
        <v>11</v>
      </c>
      <c r="P26" s="37" t="s">
        <v>10</v>
      </c>
    </row>
    <row r="27" spans="2:16" ht="12.75">
      <c r="B27" s="35" t="s">
        <v>46</v>
      </c>
      <c r="C27" s="10" t="s">
        <v>47</v>
      </c>
      <c r="D27" s="10"/>
      <c r="E27" s="4" t="s">
        <v>48</v>
      </c>
      <c r="F27" s="10"/>
      <c r="G27" s="10"/>
      <c r="H27" s="12">
        <f>I2+5</f>
        <v>173</v>
      </c>
      <c r="I27" s="3">
        <f>I2-5</f>
        <v>163</v>
      </c>
      <c r="J27" s="4" t="s">
        <v>49</v>
      </c>
      <c r="K27" s="10"/>
      <c r="L27" s="13" t="s">
        <v>50</v>
      </c>
      <c r="M27" s="14"/>
      <c r="N27" s="14"/>
      <c r="O27" s="12">
        <f>I2-10</f>
        <v>158</v>
      </c>
      <c r="P27" s="27">
        <f>I2-15</f>
        <v>153</v>
      </c>
    </row>
    <row r="28" spans="2:16" ht="12.75">
      <c r="B28" s="35" t="s">
        <v>51</v>
      </c>
      <c r="C28" s="10" t="s">
        <v>52</v>
      </c>
      <c r="D28" s="10"/>
      <c r="E28" s="4" t="s">
        <v>53</v>
      </c>
      <c r="F28" s="10"/>
      <c r="G28" s="10"/>
      <c r="H28" s="12">
        <f>I2-5</f>
        <v>163</v>
      </c>
      <c r="I28" s="3"/>
      <c r="J28" s="4" t="s">
        <v>54</v>
      </c>
      <c r="K28" s="10"/>
      <c r="L28" s="4" t="s">
        <v>55</v>
      </c>
      <c r="M28" s="10"/>
      <c r="N28" s="10"/>
      <c r="O28" s="12">
        <f>I2-35</f>
        <v>133</v>
      </c>
      <c r="P28" s="27">
        <f>I2-45</f>
        <v>123</v>
      </c>
    </row>
    <row r="29" spans="2:16" ht="12.75">
      <c r="B29" s="35" t="s">
        <v>56</v>
      </c>
      <c r="C29" s="10" t="s">
        <v>57</v>
      </c>
      <c r="D29" s="10"/>
      <c r="E29" s="4" t="s">
        <v>48</v>
      </c>
      <c r="F29" s="10"/>
      <c r="G29" s="10"/>
      <c r="H29" s="12">
        <f>I2+5</f>
        <v>173</v>
      </c>
      <c r="I29" s="3">
        <f>I2-5</f>
        <v>163</v>
      </c>
      <c r="J29" s="4" t="s">
        <v>49</v>
      </c>
      <c r="K29" s="10"/>
      <c r="L29" s="4" t="s">
        <v>58</v>
      </c>
      <c r="M29" s="10"/>
      <c r="N29" s="10"/>
      <c r="O29" s="12">
        <f>I2-20</f>
        <v>148</v>
      </c>
      <c r="P29" s="27">
        <f>I2-25</f>
        <v>143</v>
      </c>
    </row>
    <row r="30" spans="2:16" ht="12.75">
      <c r="B30" s="35" t="s">
        <v>59</v>
      </c>
      <c r="C30" s="10" t="s">
        <v>60</v>
      </c>
      <c r="D30" s="10"/>
      <c r="E30" s="4" t="s">
        <v>61</v>
      </c>
      <c r="F30" s="10"/>
      <c r="G30" s="10"/>
      <c r="H30" s="12">
        <f>I2</f>
        <v>168</v>
      </c>
      <c r="I30" s="3">
        <f>I2-10</f>
        <v>158</v>
      </c>
      <c r="J30" s="4" t="s">
        <v>62</v>
      </c>
      <c r="K30" s="10"/>
      <c r="L30" s="10"/>
      <c r="M30" s="10"/>
      <c r="N30" s="10"/>
      <c r="O30" s="10"/>
      <c r="P30" s="34"/>
    </row>
    <row r="31" spans="2:16" ht="12.75">
      <c r="B31" s="35" t="s">
        <v>63</v>
      </c>
      <c r="C31" s="10" t="s">
        <v>64</v>
      </c>
      <c r="D31" s="10"/>
      <c r="E31" s="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34"/>
    </row>
    <row r="32" spans="2:16" ht="12.75">
      <c r="B32" s="38"/>
      <c r="C32" s="39"/>
      <c r="D32" s="39"/>
      <c r="E32" s="40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41"/>
    </row>
    <row r="33" spans="2:16" ht="12.75">
      <c r="B33" s="54" t="s">
        <v>80</v>
      </c>
      <c r="C33" s="10"/>
      <c r="D33" s="10"/>
      <c r="E33" s="4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4"/>
    </row>
    <row r="34" spans="2:16" ht="12.75">
      <c r="B34" s="36"/>
      <c r="C34" s="9" t="s">
        <v>42</v>
      </c>
      <c r="D34" s="9"/>
      <c r="E34" s="5" t="s">
        <v>43</v>
      </c>
      <c r="F34" s="9"/>
      <c r="G34" s="9"/>
      <c r="H34" s="11" t="s">
        <v>11</v>
      </c>
      <c r="I34" s="5" t="s">
        <v>10</v>
      </c>
      <c r="J34" s="5" t="s">
        <v>44</v>
      </c>
      <c r="K34" s="9"/>
      <c r="L34" s="5" t="s">
        <v>45</v>
      </c>
      <c r="M34" s="9"/>
      <c r="N34" s="9"/>
      <c r="O34" s="11" t="s">
        <v>11</v>
      </c>
      <c r="P34" s="37" t="s">
        <v>10</v>
      </c>
    </row>
    <row r="35" spans="2:16" ht="12.75">
      <c r="B35" s="52" t="s">
        <v>73</v>
      </c>
      <c r="C35" s="47" t="s">
        <v>65</v>
      </c>
      <c r="D35" s="43"/>
      <c r="E35" s="49" t="s">
        <v>66</v>
      </c>
      <c r="F35" s="43"/>
      <c r="G35" s="43"/>
      <c r="H35" s="42">
        <f>F2*0.95</f>
        <v>180.5</v>
      </c>
      <c r="I35" s="43">
        <f>F2*0.87</f>
        <v>165.3</v>
      </c>
      <c r="J35" s="49" t="s">
        <v>78</v>
      </c>
      <c r="K35" s="43"/>
      <c r="L35" s="49" t="s">
        <v>67</v>
      </c>
      <c r="M35" s="43"/>
      <c r="N35" s="43"/>
      <c r="O35" s="43"/>
      <c r="P35" s="44">
        <f>F2*0.7</f>
        <v>133</v>
      </c>
    </row>
    <row r="36" spans="2:16" ht="12.75">
      <c r="B36" s="52" t="s">
        <v>74</v>
      </c>
      <c r="C36" s="47" t="s">
        <v>68</v>
      </c>
      <c r="D36" s="43"/>
      <c r="E36" s="49" t="s">
        <v>69</v>
      </c>
      <c r="F36" s="43"/>
      <c r="G36" s="43"/>
      <c r="H36" s="42">
        <f>F2*0.9</f>
        <v>171</v>
      </c>
      <c r="I36" s="43">
        <f>F2*0.85</f>
        <v>161.5</v>
      </c>
      <c r="J36" s="49"/>
      <c r="K36" s="43"/>
      <c r="L36" s="49"/>
      <c r="M36" s="43"/>
      <c r="N36" s="43"/>
      <c r="O36" s="43"/>
      <c r="P36" s="44"/>
    </row>
    <row r="37" spans="2:16" ht="12.75">
      <c r="B37" s="52" t="s">
        <v>76</v>
      </c>
      <c r="C37" s="47" t="s">
        <v>70</v>
      </c>
      <c r="D37" s="43"/>
      <c r="E37" s="49" t="s">
        <v>69</v>
      </c>
      <c r="F37" s="43"/>
      <c r="G37" s="43"/>
      <c r="H37" s="42">
        <f>F2*0.9</f>
        <v>171</v>
      </c>
      <c r="I37" s="43">
        <f>F2*0.85</f>
        <v>161.5</v>
      </c>
      <c r="J37" s="49" t="s">
        <v>79</v>
      </c>
      <c r="K37" s="43"/>
      <c r="L37" s="49" t="s">
        <v>67</v>
      </c>
      <c r="M37" s="43"/>
      <c r="N37" s="43"/>
      <c r="O37" s="43"/>
      <c r="P37" s="44">
        <f>F2*0.7</f>
        <v>133</v>
      </c>
    </row>
    <row r="38" spans="2:16" ht="12.75">
      <c r="B38" s="53" t="s">
        <v>75</v>
      </c>
      <c r="C38" s="48" t="s">
        <v>71</v>
      </c>
      <c r="D38" s="45"/>
      <c r="E38" s="50" t="s">
        <v>72</v>
      </c>
      <c r="F38" s="45"/>
      <c r="G38" s="45"/>
      <c r="H38" s="51">
        <f>E7</f>
        <v>114</v>
      </c>
      <c r="I38" s="45">
        <f>F7</f>
        <v>133</v>
      </c>
      <c r="J38" s="50"/>
      <c r="K38" s="45"/>
      <c r="L38" s="50" t="s">
        <v>77</v>
      </c>
      <c r="M38" s="45"/>
      <c r="N38" s="45"/>
      <c r="O38" s="45"/>
      <c r="P38" s="46"/>
    </row>
  </sheetData>
  <sheetProtection sheet="1" objects="1" scenarios="1"/>
  <mergeCells count="2">
    <mergeCell ref="B4:D4"/>
    <mergeCell ref="C5:D5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300" verticalDpi="300" orientation="landscape" paperSize="9" scale="99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 Åsland</dc:creator>
  <cp:keywords/>
  <dc:description/>
  <cp:lastModifiedBy>ValterÅsland</cp:lastModifiedBy>
  <cp:lastPrinted>2010-02-18T13:04:32Z</cp:lastPrinted>
  <dcterms:created xsi:type="dcterms:W3CDTF">2009-12-16T15:51:54Z</dcterms:created>
  <dcterms:modified xsi:type="dcterms:W3CDTF">2010-02-21T10:12:38Z</dcterms:modified>
  <cp:category/>
  <cp:version/>
  <cp:contentType/>
  <cp:contentStatus/>
</cp:coreProperties>
</file>